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esktop\Odborný tým\"/>
    </mc:Choice>
  </mc:AlternateContent>
  <xr:revisionPtr revIDLastSave="0" documentId="13_ncr:1_{5584A3CA-ACA2-4AFC-98A9-4829F4A03840}" xr6:coauthVersionLast="47" xr6:coauthVersionMax="47" xr10:uidLastSave="{00000000-0000-0000-0000-000000000000}"/>
  <bookViews>
    <workbookView xWindow="-108" yWindow="-108" windowWidth="23256" windowHeight="14016" xr2:uid="{1E386F91-857E-4FE2-B0A6-BBE58B486A27}"/>
  </bookViews>
  <sheets>
    <sheet name="Osobní náklad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4" i="1" l="1"/>
  <c r="E52" i="1"/>
  <c r="F52" i="1" s="1" a="1"/>
  <c r="F52" i="1" s="1"/>
  <c r="H52" i="1" s="1"/>
  <c r="E51" i="1"/>
  <c r="E50" i="1"/>
  <c r="F50" i="1" s="1" a="1"/>
  <c r="F50" i="1" s="1"/>
  <c r="E48" i="1"/>
  <c r="H48" i="1" s="1"/>
  <c r="E47" i="1"/>
  <c r="H47" i="1" s="1"/>
  <c r="E46" i="1"/>
  <c r="E45" i="1"/>
  <c r="H45" i="1" s="1"/>
  <c r="E44" i="1"/>
  <c r="H44" i="1" s="1"/>
  <c r="F43" i="1"/>
  <c r="E42" i="1"/>
  <c r="F42" i="1" s="1"/>
  <c r="E41" i="1"/>
  <c r="F41" i="1" s="1"/>
  <c r="H41" i="1" s="1"/>
  <c r="E40" i="1"/>
  <c r="F40" i="1" s="1"/>
  <c r="H40" i="1" s="1"/>
  <c r="E39" i="1"/>
  <c r="F39" i="1" s="1"/>
  <c r="H39" i="1" s="1"/>
  <c r="E38" i="1"/>
  <c r="F38" i="1" s="1"/>
  <c r="H38" i="1" s="1"/>
  <c r="E37" i="1"/>
  <c r="F37" i="1" s="1"/>
  <c r="H37" i="1" s="1"/>
  <c r="E36" i="1"/>
  <c r="F36" i="1" s="1"/>
  <c r="H36" i="1" s="1"/>
  <c r="E35" i="1"/>
  <c r="F35" i="1" s="1"/>
  <c r="H35" i="1" s="1"/>
  <c r="E34" i="1"/>
  <c r="F34" i="1" s="1"/>
  <c r="H34" i="1" s="1"/>
  <c r="E33" i="1"/>
  <c r="F33" i="1" s="1"/>
  <c r="H33" i="1" s="1"/>
  <c r="E32" i="1"/>
  <c r="F32" i="1" s="1"/>
  <c r="H32" i="1" s="1"/>
  <c r="E31" i="1"/>
  <c r="F31" i="1" s="1"/>
  <c r="H31" i="1" s="1"/>
  <c r="E29" i="1"/>
  <c r="F29" i="1" s="1"/>
  <c r="H29" i="1" s="1"/>
  <c r="E28" i="1"/>
  <c r="F28" i="1" s="1"/>
  <c r="H28" i="1" s="1"/>
  <c r="E27" i="1"/>
  <c r="F27" i="1" s="1"/>
  <c r="H27" i="1" s="1"/>
  <c r="E26" i="1"/>
  <c r="F26" i="1" s="1"/>
  <c r="H26" i="1" s="1"/>
  <c r="E25" i="1"/>
  <c r="F25" i="1" s="1"/>
  <c r="H25" i="1" s="1"/>
  <c r="E24" i="1"/>
  <c r="F24" i="1" s="1"/>
  <c r="H24" i="1" s="1"/>
  <c r="E23" i="1"/>
  <c r="F23" i="1" s="1"/>
  <c r="H23" i="1" s="1"/>
  <c r="E22" i="1"/>
  <c r="F22" i="1" s="1"/>
  <c r="H22" i="1" s="1"/>
  <c r="E21" i="1"/>
  <c r="F21" i="1" s="1"/>
  <c r="H21" i="1" s="1"/>
  <c r="E20" i="1"/>
  <c r="F20" i="1" s="1"/>
  <c r="H20" i="1" s="1"/>
  <c r="E19" i="1"/>
  <c r="F19" i="1" s="1"/>
  <c r="H19" i="1" s="1"/>
  <c r="E18" i="1"/>
  <c r="F18" i="1" s="1"/>
  <c r="H18" i="1" s="1"/>
  <c r="E17" i="1"/>
  <c r="F17" i="1" s="1"/>
  <c r="H17" i="1" s="1"/>
  <c r="E16" i="1"/>
  <c r="F16" i="1" s="1"/>
  <c r="H16" i="1" s="1"/>
  <c r="E15" i="1"/>
  <c r="F15" i="1" s="1"/>
  <c r="H15" i="1" s="1"/>
  <c r="E14" i="1"/>
  <c r="F14" i="1" s="1"/>
  <c r="H14" i="1" s="1"/>
  <c r="E13" i="1"/>
  <c r="F13" i="1" s="1"/>
  <c r="H13" i="1" s="1"/>
  <c r="E12" i="1"/>
  <c r="F12" i="1" s="1"/>
  <c r="H12" i="1" s="1"/>
  <c r="E11" i="1"/>
  <c r="F11" i="1" s="1"/>
  <c r="H11" i="1" s="1"/>
  <c r="E10" i="1"/>
  <c r="F10" i="1" s="1"/>
  <c r="H10" i="1" s="1"/>
  <c r="E9" i="1"/>
  <c r="E8" i="1"/>
  <c r="F8" i="1" s="1"/>
  <c r="E49" i="1" l="1"/>
  <c r="E7" i="1"/>
  <c r="E43" i="1"/>
  <c r="H8" i="1"/>
  <c r="H42" i="1"/>
  <c r="H30" i="1" s="1"/>
  <c r="H50" i="1"/>
  <c r="F9" i="1"/>
  <c r="H9" i="1" s="1"/>
  <c r="H46" i="1"/>
  <c r="H43" i="1" s="1"/>
  <c r="E30" i="1"/>
  <c r="F51" i="1" a="1"/>
  <c r="F51" i="1" s="1"/>
  <c r="H51" i="1" s="1"/>
  <c r="H49" i="1" l="1"/>
  <c r="F49" i="1"/>
  <c r="F30" i="1" s="1"/>
  <c r="F7" i="1"/>
  <c r="H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Kysilková Alexandra</author>
  </authors>
  <commentList>
    <comment ref="P5" authorId="0" shapeId="0" xr:uid="{729794D7-830C-46A1-A517-765FC3AD53CC}">
      <text>
        <r>
          <rPr>
            <sz val="9"/>
            <color indexed="81"/>
            <rFont val="Tahoma"/>
            <family val="2"/>
            <charset val="238"/>
          </rPr>
          <t>Směrnice/ISPV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<sst xmlns="http://schemas.openxmlformats.org/spreadsheetml/2006/main" count="41" uniqueCount="38">
  <si>
    <t>instrukce</t>
  </si>
  <si>
    <r>
      <t>Editujte pouze zelená pole. Tabulku vyplňujte v souladu s přílohou 2. Mzdy a platy Pravidel pro žadatele. Můžete přidávat řádky. Po přídání řádků zkontrolujte funkčnost výpočtů.</t>
    </r>
    <r>
      <rPr>
        <i/>
        <sz val="11"/>
        <color theme="1"/>
        <rFont val="Aptos Narrow"/>
        <family val="2"/>
        <charset val="238"/>
        <scheme val="minor"/>
      </rPr>
      <t xml:space="preserve"> Příklad kurzívou.</t>
    </r>
  </si>
  <si>
    <t>Realizační tým</t>
  </si>
  <si>
    <t>Název pozice</t>
  </si>
  <si>
    <t>Průměrný úvazek (FTE) za kalendářní měsíc projektu / počet hodin za období realizace projektu v případě DPP/DPČ</t>
  </si>
  <si>
    <t>Počet měsíců za vykazované období</t>
  </si>
  <si>
    <t>Celkem</t>
  </si>
  <si>
    <t>Způsob stanovení nákladů na zaměstnance</t>
  </si>
  <si>
    <t>Kód ISPV</t>
  </si>
  <si>
    <t>Mzda/plat/odměna</t>
  </si>
  <si>
    <t>Charakteristika pracovího místa / náplň práce</t>
  </si>
  <si>
    <t>Způsob doložení stanovení kódu</t>
  </si>
  <si>
    <t>Období zapojení osoby do projektu</t>
  </si>
  <si>
    <t>Poznámka k výpočtu</t>
  </si>
  <si>
    <t>Odborný tým</t>
  </si>
  <si>
    <t>Pracovní smlovy</t>
  </si>
  <si>
    <t>lektor A</t>
  </si>
  <si>
    <t>Jednotkový náklad</t>
  </si>
  <si>
    <t>mzda</t>
  </si>
  <si>
    <t>Dle charakteristiky PM odpovídá nejlépe tento kód</t>
  </si>
  <si>
    <t>Partner A</t>
  </si>
  <si>
    <t xml:space="preserve">Aktivita 1 </t>
  </si>
  <si>
    <t>exceletní vědec B</t>
  </si>
  <si>
    <t>lektor C</t>
  </si>
  <si>
    <t>Dohody o pracovní činnosti</t>
  </si>
  <si>
    <t>Osoba 1</t>
  </si>
  <si>
    <t>Hodinová sazba - výpočet</t>
  </si>
  <si>
    <t>odměna</t>
  </si>
  <si>
    <t>Dohody o provedení práce (do výše 10 tis.Kč/měs)</t>
  </si>
  <si>
    <t>Dohody o provedení práce (nad 10 tis.Kč/měs)</t>
  </si>
  <si>
    <t>Od</t>
  </si>
  <si>
    <t>Do (max 31.12.2028)</t>
  </si>
  <si>
    <t>Popis vazby na aktivitu(y) projektu (dle SP)</t>
  </si>
  <si>
    <t>Mzdová sazba odpovídající úvazku ve výši 1,0 FTE/ hodinová sazba u DPP/DPČ v Kč</t>
  </si>
  <si>
    <t>Výše osobních nákladů za jeden kalendářní měsíc (hrubá mzda / plat) / Výše osobních nákladů za sledované období v případě DPP/DPČ v Kč</t>
  </si>
  <si>
    <t>Výše osobních nákladů včetně odvodů na straně zaměstnavatele v Kč</t>
  </si>
  <si>
    <t>Celkem v Kč</t>
  </si>
  <si>
    <t>Zapojený subjekt (příjemce/ partner)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</si>
</sst>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Kč&quot;"/>
    <numFmt numFmtId="165" formatCode="#,##0.00\ &quot;Kč&quot;"/>
  </numFmts>
  <fonts count="7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i/>
      <sz val="11"/>
      <color theme="1"/>
      <name val="Aptos Narrow"/>
      <family val="2"/>
      <charset val="238"/>
      <scheme val="minor"/>
    </font>
    <font>
      <b/>
      <sz val="11"/>
      <color rgb="FFFF0000"/>
      <name val="Aptos Narrow"/>
      <family val="2"/>
      <charset val="238"/>
      <scheme val="minor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sz val="9"/>
      <color indexed="81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75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1" fillId="0" borderId="10" xfId="0" applyFont="1" applyBorder="1" applyAlignment="1" applyProtection="1">
      <alignment wrapText="1"/>
      <protection locked="0"/>
    </xf>
    <xf numFmtId="0" fontId="0" fillId="3" borderId="10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0" borderId="15" xfId="0" applyBorder="1" applyProtection="1">
      <protection locked="0"/>
    </xf>
    <xf numFmtId="0" fontId="0" fillId="0" borderId="16" xfId="0" applyBorder="1" applyProtection="1">
      <protection locked="0"/>
    </xf>
    <xf numFmtId="0" fontId="0" fillId="0" borderId="17" xfId="0" applyBorder="1" applyProtection="1">
      <protection locked="0"/>
    </xf>
    <xf numFmtId="165" fontId="0" fillId="0" borderId="17" xfId="0" applyNumberFormat="1" applyBorder="1" applyProtection="1">
      <protection locked="0"/>
    </xf>
    <xf numFmtId="165" fontId="1" fillId="4" borderId="16" xfId="0" applyNumberFormat="1" applyFont="1" applyFill="1" applyBorder="1" applyProtection="1">
      <protection locked="0"/>
    </xf>
    <xf numFmtId="0" fontId="5" fillId="4" borderId="0" xfId="1" applyFont="1" applyFill="1" applyProtection="1">
      <protection locked="0"/>
    </xf>
    <xf numFmtId="0" fontId="0" fillId="4" borderId="0" xfId="0" applyFill="1" applyProtection="1">
      <protection locked="0"/>
    </xf>
    <xf numFmtId="0" fontId="0" fillId="4" borderId="14" xfId="0" applyFill="1" applyBorder="1" applyProtection="1">
      <protection locked="0"/>
    </xf>
    <xf numFmtId="165" fontId="1" fillId="4" borderId="12" xfId="0" applyNumberFormat="1" applyFont="1" applyFill="1" applyBorder="1" applyAlignment="1" applyProtection="1">
      <alignment horizontal="right"/>
      <protection locked="0"/>
    </xf>
    <xf numFmtId="1" fontId="0" fillId="4" borderId="7" xfId="0" applyNumberFormat="1" applyFill="1" applyBorder="1" applyProtection="1">
      <protection locked="0"/>
    </xf>
    <xf numFmtId="0" fontId="0" fillId="4" borderId="12" xfId="0" applyFill="1" applyBorder="1" applyProtection="1">
      <protection locked="0"/>
    </xf>
    <xf numFmtId="165" fontId="0" fillId="4" borderId="14" xfId="0" applyNumberFormat="1" applyFill="1" applyBorder="1" applyProtection="1">
      <protection locked="0"/>
    </xf>
    <xf numFmtId="14" fontId="0" fillId="4" borderId="12" xfId="0" applyNumberFormat="1" applyFill="1" applyBorder="1" applyProtection="1">
      <protection locked="0"/>
    </xf>
    <xf numFmtId="0" fontId="0" fillId="4" borderId="7" xfId="0" applyFill="1" applyBorder="1" applyProtection="1">
      <protection locked="0"/>
    </xf>
    <xf numFmtId="0" fontId="2" fillId="3" borderId="10" xfId="0" applyFont="1" applyFill="1" applyBorder="1" applyProtection="1">
      <protection locked="0"/>
    </xf>
    <xf numFmtId="165" fontId="2" fillId="3" borderId="10" xfId="0" applyNumberFormat="1" applyFont="1" applyFill="1" applyBorder="1" applyProtection="1">
      <protection locked="0"/>
    </xf>
    <xf numFmtId="165" fontId="0" fillId="4" borderId="12" xfId="0" applyNumberFormat="1" applyFill="1" applyBorder="1" applyProtection="1">
      <protection locked="0"/>
    </xf>
    <xf numFmtId="165" fontId="0" fillId="0" borderId="12" xfId="0" applyNumberFormat="1" applyBorder="1" applyProtection="1">
      <protection locked="0"/>
    </xf>
    <xf numFmtId="1" fontId="2" fillId="3" borderId="12" xfId="0" applyNumberFormat="1" applyFont="1" applyFill="1" applyBorder="1" applyProtection="1">
      <protection locked="0"/>
    </xf>
    <xf numFmtId="0" fontId="2" fillId="3" borderId="12" xfId="0" applyFont="1" applyFill="1" applyBorder="1" applyProtection="1">
      <protection locked="0"/>
    </xf>
    <xf numFmtId="0" fontId="2" fillId="3" borderId="12" xfId="0" applyFont="1" applyFill="1" applyBorder="1" applyAlignment="1" applyProtection="1">
      <alignment wrapText="1"/>
      <protection locked="0"/>
    </xf>
    <xf numFmtId="14" fontId="2" fillId="3" borderId="10" xfId="0" applyNumberFormat="1" applyFont="1" applyFill="1" applyBorder="1" applyProtection="1">
      <protection locked="0"/>
    </xf>
    <xf numFmtId="0" fontId="2" fillId="3" borderId="1" xfId="0" applyFont="1" applyFill="1" applyBorder="1" applyProtection="1">
      <protection locked="0"/>
    </xf>
    <xf numFmtId="0" fontId="0" fillId="3" borderId="12" xfId="0" applyFill="1" applyBorder="1" applyProtection="1">
      <protection locked="0"/>
    </xf>
    <xf numFmtId="0" fontId="0" fillId="3" borderId="12" xfId="0" applyFill="1" applyBorder="1" applyAlignment="1" applyProtection="1">
      <alignment wrapText="1"/>
      <protection locked="0"/>
    </xf>
    <xf numFmtId="165" fontId="0" fillId="3" borderId="10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5" fillId="4" borderId="10" xfId="1" applyFont="1" applyFill="1" applyBorder="1" applyProtection="1">
      <protection locked="0"/>
    </xf>
    <xf numFmtId="0" fontId="1" fillId="4" borderId="10" xfId="0" applyFont="1" applyFill="1" applyBorder="1" applyProtection="1">
      <protection locked="0"/>
    </xf>
    <xf numFmtId="165" fontId="1" fillId="4" borderId="12" xfId="0" applyNumberFormat="1" applyFont="1" applyFill="1" applyBorder="1" applyProtection="1">
      <protection locked="0"/>
    </xf>
    <xf numFmtId="1" fontId="1" fillId="0" borderId="7" xfId="0" applyNumberFormat="1" applyFont="1" applyBorder="1" applyProtection="1">
      <protection locked="0"/>
    </xf>
    <xf numFmtId="0" fontId="1" fillId="4" borderId="20" xfId="0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165" fontId="1" fillId="4" borderId="10" xfId="0" applyNumberFormat="1" applyFont="1" applyFill="1" applyBorder="1" applyProtection="1">
      <protection locked="0"/>
    </xf>
    <xf numFmtId="0" fontId="1" fillId="4" borderId="1" xfId="0" applyFont="1" applyFill="1" applyBorder="1" applyProtection="1">
      <protection locked="0"/>
    </xf>
    <xf numFmtId="0" fontId="1" fillId="4" borderId="0" xfId="0" applyFont="1" applyFill="1" applyProtection="1">
      <protection locked="0"/>
    </xf>
    <xf numFmtId="1" fontId="0" fillId="0" borderId="12" xfId="0" applyNumberFormat="1" applyBorder="1" applyProtection="1">
      <protection locked="0"/>
    </xf>
    <xf numFmtId="0" fontId="0" fillId="3" borderId="10" xfId="0" applyFill="1" applyBorder="1" applyAlignment="1" applyProtection="1">
      <alignment wrapText="1"/>
      <protection locked="0"/>
    </xf>
    <xf numFmtId="165" fontId="0" fillId="0" borderId="14" xfId="0" applyNumberFormat="1" applyBorder="1" applyProtection="1">
      <protection locked="0"/>
    </xf>
    <xf numFmtId="0" fontId="1" fillId="4" borderId="14" xfId="0" applyFont="1" applyFill="1" applyBorder="1" applyProtection="1">
      <protection locked="0"/>
    </xf>
    <xf numFmtId="165" fontId="1" fillId="0" borderId="16" xfId="0" applyNumberFormat="1" applyFont="1" applyBorder="1" applyProtection="1">
      <protection locked="0"/>
    </xf>
    <xf numFmtId="165" fontId="1" fillId="4" borderId="14" xfId="0" applyNumberFormat="1" applyFont="1" applyFill="1" applyBorder="1" applyProtection="1">
      <protection locked="0"/>
    </xf>
    <xf numFmtId="0" fontId="5" fillId="4" borderId="1" xfId="1" applyFont="1" applyFill="1" applyBorder="1" applyProtection="1">
      <protection locked="0"/>
    </xf>
    <xf numFmtId="0" fontId="1" fillId="4" borderId="22" xfId="0" applyFont="1" applyFill="1" applyBorder="1" applyProtection="1">
      <protection locked="0"/>
    </xf>
    <xf numFmtId="0" fontId="1" fillId="0" borderId="15" xfId="0" applyFont="1" applyBorder="1" applyProtection="1">
      <protection locked="0"/>
    </xf>
    <xf numFmtId="164" fontId="0" fillId="0" borderId="0" xfId="0" applyNumberFormat="1" applyProtection="1">
      <protection locked="0"/>
    </xf>
    <xf numFmtId="165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165" fontId="1" fillId="0" borderId="18" xfId="0" applyNumberFormat="1" applyFont="1" applyBorder="1" applyProtection="1">
      <protection locked="0"/>
    </xf>
    <xf numFmtId="0" fontId="1" fillId="0" borderId="19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21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0" fillId="2" borderId="2" xfId="0" applyFill="1" applyBorder="1" applyAlignment="1" applyProtection="1">
      <alignment horizontal="center" wrapText="1"/>
      <protection locked="0"/>
    </xf>
    <xf numFmtId="0" fontId="0" fillId="2" borderId="3" xfId="0" applyFill="1" applyBorder="1" applyAlignment="1" applyProtection="1">
      <alignment horizontal="center" wrapText="1"/>
      <protection locked="0"/>
    </xf>
    <xf numFmtId="0" fontId="0" fillId="2" borderId="4" xfId="0" applyFill="1" applyBorder="1" applyAlignment="1" applyProtection="1">
      <alignment horizontal="center" wrapText="1"/>
      <protection locked="0"/>
    </xf>
    <xf numFmtId="0" fontId="0" fillId="2" borderId="5" xfId="0" applyFill="1" applyBorder="1" applyAlignment="1" applyProtection="1">
      <alignment horizontal="center" wrapText="1"/>
      <protection locked="0"/>
    </xf>
    <xf numFmtId="0" fontId="0" fillId="2" borderId="0" xfId="0" applyFill="1" applyAlignment="1" applyProtection="1">
      <alignment horizontal="center" wrapText="1"/>
      <protection locked="0"/>
    </xf>
    <xf numFmtId="0" fontId="0" fillId="2" borderId="6" xfId="0" applyFill="1" applyBorder="1" applyAlignment="1" applyProtection="1">
      <alignment horizontal="center" wrapText="1"/>
      <protection locked="0"/>
    </xf>
    <xf numFmtId="0" fontId="0" fillId="2" borderId="7" xfId="0" applyFill="1" applyBorder="1" applyAlignment="1" applyProtection="1">
      <alignment horizontal="center" wrapText="1"/>
      <protection locked="0"/>
    </xf>
    <xf numFmtId="0" fontId="0" fillId="2" borderId="8" xfId="0" applyFill="1" applyBorder="1" applyAlignment="1" applyProtection="1">
      <alignment horizontal="center" wrapText="1"/>
      <protection locked="0"/>
    </xf>
    <xf numFmtId="0" fontId="0" fillId="2" borderId="9" xfId="0" applyFill="1" applyBorder="1" applyAlignment="1" applyProtection="1">
      <alignment horizontal="center" wrapText="1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</cellXfs>
  <cellStyles count="2">
    <cellStyle name="Normální" xfId="0" builtinId="0"/>
    <cellStyle name="Normální 2" xfId="1" xr:uid="{FAD69B0B-EC34-4DB1-A307-ABB89717E02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F76F1-4A07-4780-B53D-DFE54AFD3962}">
  <dimension ref="A1:R54"/>
  <sheetViews>
    <sheetView tabSelected="1" zoomScale="70" zoomScaleNormal="70" workbookViewId="0">
      <pane xSplit="12" ySplit="6" topLeftCell="R7" activePane="bottomRight" state="frozen"/>
      <selection pane="topRight" activeCell="M1" sqref="M1"/>
      <selection pane="bottomLeft" activeCell="A7" sqref="A7"/>
      <selection pane="bottomRight" activeCell="D11" sqref="D11"/>
    </sheetView>
  </sheetViews>
  <sheetFormatPr defaultColWidth="9.109375" defaultRowHeight="14.4" x14ac:dyDescent="0.3"/>
  <cols>
    <col min="1" max="1" width="17.5546875" style="2" customWidth="1"/>
    <col min="2" max="2" width="26.109375" style="2" bestFit="1" customWidth="1"/>
    <col min="3" max="3" width="19.5546875" style="2" customWidth="1"/>
    <col min="4" max="4" width="18.109375" style="2" customWidth="1"/>
    <col min="5" max="5" width="23.5546875" style="2" customWidth="1"/>
    <col min="6" max="6" width="23" style="2" customWidth="1"/>
    <col min="7" max="7" width="13.88671875" style="2" customWidth="1"/>
    <col min="8" max="8" width="15" style="2" bestFit="1" customWidth="1"/>
    <col min="9" max="9" width="24.6640625" style="2" bestFit="1" customWidth="1"/>
    <col min="10" max="10" width="23.5546875" style="2" customWidth="1"/>
    <col min="11" max="11" width="19" style="2" customWidth="1"/>
    <col min="12" max="12" width="23.5546875" style="2" customWidth="1"/>
    <col min="13" max="13" width="30.33203125" style="2" bestFit="1" customWidth="1"/>
    <col min="14" max="15" width="17.33203125" style="2" customWidth="1"/>
    <col min="16" max="16" width="14.109375" style="2" customWidth="1"/>
    <col min="17" max="17" width="21.33203125" style="2" customWidth="1"/>
    <col min="18" max="18" width="28.44140625" style="2" customWidth="1"/>
    <col min="19" max="16384" width="9.109375" style="2"/>
  </cols>
  <sheetData>
    <row r="1" spans="1:18" ht="15" customHeight="1" x14ac:dyDescent="0.3">
      <c r="A1" s="1" t="s">
        <v>0</v>
      </c>
      <c r="B1" s="64" t="s">
        <v>1</v>
      </c>
      <c r="C1" s="65"/>
      <c r="D1" s="66"/>
    </row>
    <row r="2" spans="1:18" x14ac:dyDescent="0.3">
      <c r="B2" s="67"/>
      <c r="C2" s="68"/>
      <c r="D2" s="69"/>
    </row>
    <row r="3" spans="1:18" x14ac:dyDescent="0.3">
      <c r="B3" s="70"/>
      <c r="C3" s="71"/>
      <c r="D3" s="72"/>
    </row>
    <row r="4" spans="1:18" x14ac:dyDescent="0.3">
      <c r="B4" s="3" t="s">
        <v>2</v>
      </c>
    </row>
    <row r="5" spans="1:18" ht="39" customHeight="1" x14ac:dyDescent="0.3">
      <c r="B5" s="73" t="s">
        <v>3</v>
      </c>
      <c r="C5" s="62" t="s">
        <v>33</v>
      </c>
      <c r="D5" s="59" t="s">
        <v>4</v>
      </c>
      <c r="E5" s="59" t="s">
        <v>34</v>
      </c>
      <c r="F5" s="62" t="s">
        <v>35</v>
      </c>
      <c r="G5" s="59" t="s">
        <v>5</v>
      </c>
      <c r="H5" s="59" t="s">
        <v>36</v>
      </c>
      <c r="I5" s="59" t="s">
        <v>7</v>
      </c>
      <c r="J5" s="62" t="s">
        <v>8</v>
      </c>
      <c r="K5" s="62" t="s">
        <v>9</v>
      </c>
      <c r="L5" s="62" t="s">
        <v>10</v>
      </c>
      <c r="M5" s="59" t="s">
        <v>11</v>
      </c>
      <c r="N5" s="60" t="s">
        <v>12</v>
      </c>
      <c r="O5" s="60"/>
      <c r="P5" s="61" t="s">
        <v>13</v>
      </c>
      <c r="Q5" s="62" t="s">
        <v>37</v>
      </c>
      <c r="R5" s="59" t="s">
        <v>32</v>
      </c>
    </row>
    <row r="6" spans="1:18" ht="82.5" customHeight="1" thickBot="1" x14ac:dyDescent="0.35">
      <c r="B6" s="73"/>
      <c r="C6" s="63"/>
      <c r="D6" s="74"/>
      <c r="E6" s="59"/>
      <c r="F6" s="63"/>
      <c r="G6" s="59"/>
      <c r="H6" s="59"/>
      <c r="I6" s="59"/>
      <c r="J6" s="63"/>
      <c r="K6" s="63"/>
      <c r="L6" s="63"/>
      <c r="M6" s="59"/>
      <c r="N6" s="4" t="s">
        <v>30</v>
      </c>
      <c r="O6" s="4" t="s">
        <v>31</v>
      </c>
      <c r="P6" s="61"/>
      <c r="Q6" s="63"/>
      <c r="R6" s="59"/>
    </row>
    <row r="7" spans="1:18" s="13" customFormat="1" ht="15" thickBot="1" x14ac:dyDescent="0.35">
      <c r="A7" s="56" t="s">
        <v>14</v>
      </c>
      <c r="B7" s="12" t="s">
        <v>15</v>
      </c>
      <c r="D7" s="14"/>
      <c r="E7" s="15">
        <f>SUM(E8:E29)</f>
        <v>280000</v>
      </c>
      <c r="F7" s="15">
        <f>SUM(F8:F29)</f>
        <v>374640</v>
      </c>
      <c r="G7" s="16"/>
      <c r="H7" s="11">
        <f>SUM(H8:H29)</f>
        <v>2568960</v>
      </c>
      <c r="J7" s="17"/>
      <c r="K7" s="18"/>
      <c r="L7" s="17"/>
      <c r="M7" s="17"/>
      <c r="N7" s="19"/>
      <c r="O7" s="19"/>
      <c r="P7" s="20"/>
      <c r="Q7" s="20"/>
      <c r="R7" s="17"/>
    </row>
    <row r="8" spans="1:18" ht="28.8" x14ac:dyDescent="0.3">
      <c r="A8" s="57"/>
      <c r="B8" s="21" t="s">
        <v>16</v>
      </c>
      <c r="C8" s="22">
        <v>100000</v>
      </c>
      <c r="D8" s="21">
        <v>0.8</v>
      </c>
      <c r="E8" s="23">
        <f t="shared" ref="E8:E29" si="0">C8*D8</f>
        <v>80000</v>
      </c>
      <c r="F8" s="24">
        <f>E8*1.338</f>
        <v>107040</v>
      </c>
      <c r="G8" s="25">
        <v>4</v>
      </c>
      <c r="H8" s="24">
        <f>F8*G8</f>
        <v>428160</v>
      </c>
      <c r="I8" s="21" t="s">
        <v>17</v>
      </c>
      <c r="J8" s="26">
        <v>1111</v>
      </c>
      <c r="K8" s="21" t="s">
        <v>18</v>
      </c>
      <c r="L8" s="26"/>
      <c r="M8" s="27" t="s">
        <v>19</v>
      </c>
      <c r="N8" s="28">
        <v>44197</v>
      </c>
      <c r="O8" s="28">
        <v>44561</v>
      </c>
      <c r="P8" s="29"/>
      <c r="Q8" s="29" t="s">
        <v>20</v>
      </c>
      <c r="R8" s="21" t="s">
        <v>21</v>
      </c>
    </row>
    <row r="9" spans="1:18" x14ac:dyDescent="0.3">
      <c r="A9" s="57"/>
      <c r="B9" s="21" t="s">
        <v>22</v>
      </c>
      <c r="C9" s="22">
        <v>100000</v>
      </c>
      <c r="D9" s="21">
        <v>1</v>
      </c>
      <c r="E9" s="23">
        <f t="shared" si="0"/>
        <v>100000</v>
      </c>
      <c r="F9" s="24">
        <f t="shared" ref="F9:F42" si="1">E9*1.338</f>
        <v>133800</v>
      </c>
      <c r="G9" s="25">
        <v>4</v>
      </c>
      <c r="H9" s="24">
        <f>F9*G9</f>
        <v>535200</v>
      </c>
      <c r="I9" s="5"/>
      <c r="J9" s="30"/>
      <c r="K9" s="5"/>
      <c r="L9" s="30"/>
      <c r="M9" s="31"/>
      <c r="N9" s="5"/>
      <c r="O9" s="5"/>
      <c r="P9" s="6"/>
      <c r="Q9" s="6"/>
      <c r="R9" s="5"/>
    </row>
    <row r="10" spans="1:18" x14ac:dyDescent="0.3">
      <c r="A10" s="57"/>
      <c r="B10" s="21" t="s">
        <v>23</v>
      </c>
      <c r="C10" s="22">
        <v>100000</v>
      </c>
      <c r="D10" s="21">
        <v>1</v>
      </c>
      <c r="E10" s="23">
        <f t="shared" si="0"/>
        <v>100000</v>
      </c>
      <c r="F10" s="24">
        <f t="shared" si="1"/>
        <v>133800</v>
      </c>
      <c r="G10" s="25">
        <v>12</v>
      </c>
      <c r="H10" s="24">
        <f t="shared" ref="H10:H29" si="2">F10*G10</f>
        <v>1605600</v>
      </c>
      <c r="I10" s="5"/>
      <c r="J10" s="30"/>
      <c r="K10" s="5"/>
      <c r="L10" s="30"/>
      <c r="M10" s="31"/>
      <c r="N10" s="5"/>
      <c r="O10" s="5"/>
      <c r="P10" s="6"/>
      <c r="Q10" s="6"/>
      <c r="R10" s="5"/>
    </row>
    <row r="11" spans="1:18" x14ac:dyDescent="0.3">
      <c r="A11" s="57"/>
      <c r="B11" s="5"/>
      <c r="C11" s="32">
        <v>0</v>
      </c>
      <c r="D11" s="5"/>
      <c r="E11" s="23">
        <f t="shared" si="0"/>
        <v>0</v>
      </c>
      <c r="F11" s="24">
        <f t="shared" si="1"/>
        <v>0</v>
      </c>
      <c r="G11" s="33"/>
      <c r="H11" s="24">
        <f t="shared" si="2"/>
        <v>0</v>
      </c>
      <c r="I11" s="5"/>
      <c r="J11" s="30"/>
      <c r="K11" s="5"/>
      <c r="L11" s="30"/>
      <c r="M11" s="31"/>
      <c r="N11" s="5"/>
      <c r="O11" s="5"/>
      <c r="P11" s="6"/>
      <c r="Q11" s="6"/>
      <c r="R11" s="5"/>
    </row>
    <row r="12" spans="1:18" x14ac:dyDescent="0.3">
      <c r="A12" s="57"/>
      <c r="B12" s="5"/>
      <c r="C12" s="32">
        <v>0</v>
      </c>
      <c r="D12" s="5"/>
      <c r="E12" s="23">
        <f t="shared" si="0"/>
        <v>0</v>
      </c>
      <c r="F12" s="24">
        <f t="shared" si="1"/>
        <v>0</v>
      </c>
      <c r="G12" s="33"/>
      <c r="H12" s="24">
        <f t="shared" si="2"/>
        <v>0</v>
      </c>
      <c r="I12" s="5"/>
      <c r="J12" s="30"/>
      <c r="K12" s="5"/>
      <c r="L12" s="30"/>
      <c r="M12" s="31"/>
      <c r="N12" s="5"/>
      <c r="O12" s="5"/>
      <c r="P12" s="6"/>
      <c r="Q12" s="6"/>
      <c r="R12" s="5"/>
    </row>
    <row r="13" spans="1:18" x14ac:dyDescent="0.3">
      <c r="A13" s="57"/>
      <c r="B13" s="5"/>
      <c r="C13" s="32">
        <v>0</v>
      </c>
      <c r="D13" s="5"/>
      <c r="E13" s="23">
        <f t="shared" si="0"/>
        <v>0</v>
      </c>
      <c r="F13" s="24">
        <f t="shared" si="1"/>
        <v>0</v>
      </c>
      <c r="G13" s="33"/>
      <c r="H13" s="24">
        <f t="shared" si="2"/>
        <v>0</v>
      </c>
      <c r="I13" s="5"/>
      <c r="J13" s="30"/>
      <c r="K13" s="5"/>
      <c r="L13" s="30"/>
      <c r="M13" s="31"/>
      <c r="N13" s="5"/>
      <c r="O13" s="5"/>
      <c r="P13" s="6"/>
      <c r="Q13" s="6"/>
      <c r="R13" s="5"/>
    </row>
    <row r="14" spans="1:18" x14ac:dyDescent="0.3">
      <c r="A14" s="57"/>
      <c r="B14" s="5"/>
      <c r="C14" s="32">
        <v>0</v>
      </c>
      <c r="D14" s="5"/>
      <c r="E14" s="23">
        <f t="shared" si="0"/>
        <v>0</v>
      </c>
      <c r="F14" s="24">
        <f t="shared" si="1"/>
        <v>0</v>
      </c>
      <c r="G14" s="33"/>
      <c r="H14" s="24">
        <f t="shared" si="2"/>
        <v>0</v>
      </c>
      <c r="I14" s="5"/>
      <c r="J14" s="30"/>
      <c r="K14" s="5"/>
      <c r="L14" s="30"/>
      <c r="M14" s="31"/>
      <c r="N14" s="5"/>
      <c r="O14" s="5"/>
      <c r="P14" s="6"/>
      <c r="Q14" s="6"/>
      <c r="R14" s="5"/>
    </row>
    <row r="15" spans="1:18" x14ac:dyDescent="0.3">
      <c r="A15" s="57"/>
      <c r="B15" s="5"/>
      <c r="C15" s="32">
        <v>0</v>
      </c>
      <c r="D15" s="5"/>
      <c r="E15" s="23">
        <f t="shared" si="0"/>
        <v>0</v>
      </c>
      <c r="F15" s="24">
        <f t="shared" si="1"/>
        <v>0</v>
      </c>
      <c r="G15" s="33"/>
      <c r="H15" s="24">
        <f t="shared" si="2"/>
        <v>0</v>
      </c>
      <c r="I15" s="5"/>
      <c r="J15" s="30"/>
      <c r="K15" s="5"/>
      <c r="L15" s="30"/>
      <c r="M15" s="31"/>
      <c r="N15" s="5"/>
      <c r="O15" s="5"/>
      <c r="P15" s="6"/>
      <c r="Q15" s="6"/>
      <c r="R15" s="5"/>
    </row>
    <row r="16" spans="1:18" x14ac:dyDescent="0.3">
      <c r="A16" s="57"/>
      <c r="B16" s="5"/>
      <c r="C16" s="32">
        <v>0</v>
      </c>
      <c r="D16" s="5"/>
      <c r="E16" s="23">
        <f t="shared" si="0"/>
        <v>0</v>
      </c>
      <c r="F16" s="24">
        <f t="shared" si="1"/>
        <v>0</v>
      </c>
      <c r="G16" s="33"/>
      <c r="H16" s="24">
        <f t="shared" si="2"/>
        <v>0</v>
      </c>
      <c r="I16" s="5"/>
      <c r="J16" s="5"/>
      <c r="K16" s="5"/>
      <c r="L16" s="30"/>
      <c r="M16" s="31"/>
      <c r="N16" s="5"/>
      <c r="O16" s="5"/>
      <c r="P16" s="6"/>
      <c r="Q16" s="6"/>
      <c r="R16" s="5"/>
    </row>
    <row r="17" spans="1:18" x14ac:dyDescent="0.3">
      <c r="A17" s="57"/>
      <c r="B17" s="5"/>
      <c r="C17" s="32">
        <v>0</v>
      </c>
      <c r="D17" s="5"/>
      <c r="E17" s="23">
        <f t="shared" si="0"/>
        <v>0</v>
      </c>
      <c r="F17" s="24">
        <f t="shared" si="1"/>
        <v>0</v>
      </c>
      <c r="G17" s="33"/>
      <c r="H17" s="24">
        <f t="shared" si="2"/>
        <v>0</v>
      </c>
      <c r="I17" s="5"/>
      <c r="J17" s="30"/>
      <c r="K17" s="5"/>
      <c r="L17" s="30"/>
      <c r="M17" s="31"/>
      <c r="N17" s="5"/>
      <c r="O17" s="5"/>
      <c r="P17" s="6"/>
      <c r="Q17" s="6"/>
      <c r="R17" s="5"/>
    </row>
    <row r="18" spans="1:18" x14ac:dyDescent="0.3">
      <c r="A18" s="57"/>
      <c r="B18" s="5"/>
      <c r="C18" s="32">
        <v>0</v>
      </c>
      <c r="D18" s="5"/>
      <c r="E18" s="23">
        <f t="shared" si="0"/>
        <v>0</v>
      </c>
      <c r="F18" s="24">
        <f t="shared" si="1"/>
        <v>0</v>
      </c>
      <c r="G18" s="33"/>
      <c r="H18" s="24">
        <f t="shared" si="2"/>
        <v>0</v>
      </c>
      <c r="I18" s="5"/>
      <c r="J18" s="30"/>
      <c r="K18" s="5"/>
      <c r="L18" s="30"/>
      <c r="M18" s="31"/>
      <c r="N18" s="5"/>
      <c r="O18" s="5"/>
      <c r="P18" s="6"/>
      <c r="Q18" s="6"/>
      <c r="R18" s="5"/>
    </row>
    <row r="19" spans="1:18" x14ac:dyDescent="0.3">
      <c r="A19" s="57"/>
      <c r="B19" s="5"/>
      <c r="C19" s="32">
        <v>0</v>
      </c>
      <c r="D19" s="5"/>
      <c r="E19" s="23">
        <f t="shared" si="0"/>
        <v>0</v>
      </c>
      <c r="F19" s="24">
        <f t="shared" si="1"/>
        <v>0</v>
      </c>
      <c r="G19" s="33"/>
      <c r="H19" s="24">
        <f t="shared" si="2"/>
        <v>0</v>
      </c>
      <c r="I19" s="5"/>
      <c r="J19" s="30"/>
      <c r="K19" s="5"/>
      <c r="L19" s="30"/>
      <c r="M19" s="31"/>
      <c r="N19" s="5"/>
      <c r="O19" s="5"/>
      <c r="P19" s="6"/>
      <c r="Q19" s="6"/>
      <c r="R19" s="5"/>
    </row>
    <row r="20" spans="1:18" x14ac:dyDescent="0.3">
      <c r="A20" s="57"/>
      <c r="B20" s="5"/>
      <c r="C20" s="32">
        <v>0</v>
      </c>
      <c r="D20" s="5"/>
      <c r="E20" s="23">
        <f t="shared" si="0"/>
        <v>0</v>
      </c>
      <c r="F20" s="24">
        <f t="shared" si="1"/>
        <v>0</v>
      </c>
      <c r="G20" s="33"/>
      <c r="H20" s="24">
        <f t="shared" si="2"/>
        <v>0</v>
      </c>
      <c r="I20" s="5"/>
      <c r="J20" s="30"/>
      <c r="K20" s="5"/>
      <c r="L20" s="30"/>
      <c r="M20" s="31"/>
      <c r="N20" s="5"/>
      <c r="O20" s="5"/>
      <c r="P20" s="6"/>
      <c r="Q20" s="6"/>
      <c r="R20" s="5"/>
    </row>
    <row r="21" spans="1:18" x14ac:dyDescent="0.3">
      <c r="A21" s="57"/>
      <c r="B21" s="5"/>
      <c r="C21" s="32">
        <v>0</v>
      </c>
      <c r="D21" s="5"/>
      <c r="E21" s="23">
        <f t="shared" si="0"/>
        <v>0</v>
      </c>
      <c r="F21" s="24">
        <f t="shared" si="1"/>
        <v>0</v>
      </c>
      <c r="G21" s="33"/>
      <c r="H21" s="24">
        <f t="shared" si="2"/>
        <v>0</v>
      </c>
      <c r="I21" s="5"/>
      <c r="J21" s="30"/>
      <c r="K21" s="5"/>
      <c r="L21" s="30"/>
      <c r="M21" s="31"/>
      <c r="N21" s="5"/>
      <c r="O21" s="5"/>
      <c r="P21" s="6"/>
      <c r="Q21" s="6"/>
      <c r="R21" s="5"/>
    </row>
    <row r="22" spans="1:18" x14ac:dyDescent="0.3">
      <c r="A22" s="57"/>
      <c r="B22" s="5"/>
      <c r="C22" s="32">
        <v>0</v>
      </c>
      <c r="D22" s="5"/>
      <c r="E22" s="23">
        <f t="shared" si="0"/>
        <v>0</v>
      </c>
      <c r="F22" s="24">
        <f t="shared" si="1"/>
        <v>0</v>
      </c>
      <c r="G22" s="33"/>
      <c r="H22" s="24">
        <f t="shared" si="2"/>
        <v>0</v>
      </c>
      <c r="I22" s="5"/>
      <c r="J22" s="30"/>
      <c r="K22" s="5"/>
      <c r="L22" s="30"/>
      <c r="M22" s="31"/>
      <c r="N22" s="5"/>
      <c r="O22" s="5"/>
      <c r="P22" s="6"/>
      <c r="Q22" s="6"/>
      <c r="R22" s="5"/>
    </row>
    <row r="23" spans="1:18" x14ac:dyDescent="0.3">
      <c r="A23" s="57"/>
      <c r="B23" s="5"/>
      <c r="C23" s="32">
        <v>0</v>
      </c>
      <c r="D23" s="5"/>
      <c r="E23" s="23">
        <f t="shared" si="0"/>
        <v>0</v>
      </c>
      <c r="F23" s="24">
        <f t="shared" si="1"/>
        <v>0</v>
      </c>
      <c r="G23" s="33"/>
      <c r="H23" s="24">
        <f t="shared" si="2"/>
        <v>0</v>
      </c>
      <c r="I23" s="5"/>
      <c r="J23" s="30"/>
      <c r="K23" s="5"/>
      <c r="L23" s="30"/>
      <c r="M23" s="31"/>
      <c r="N23" s="5"/>
      <c r="O23" s="5"/>
      <c r="P23" s="6"/>
      <c r="Q23" s="6"/>
      <c r="R23" s="5"/>
    </row>
    <row r="24" spans="1:18" x14ac:dyDescent="0.3">
      <c r="A24" s="57"/>
      <c r="B24" s="5"/>
      <c r="C24" s="32">
        <v>0</v>
      </c>
      <c r="D24" s="5"/>
      <c r="E24" s="23">
        <f t="shared" si="0"/>
        <v>0</v>
      </c>
      <c r="F24" s="24">
        <f t="shared" si="1"/>
        <v>0</v>
      </c>
      <c r="G24" s="33"/>
      <c r="H24" s="24">
        <f t="shared" si="2"/>
        <v>0</v>
      </c>
      <c r="I24" s="5"/>
      <c r="J24" s="30"/>
      <c r="K24" s="5"/>
      <c r="L24" s="30"/>
      <c r="M24" s="31"/>
      <c r="N24" s="5"/>
      <c r="O24" s="5"/>
      <c r="P24" s="6"/>
      <c r="Q24" s="6"/>
      <c r="R24" s="5"/>
    </row>
    <row r="25" spans="1:18" x14ac:dyDescent="0.3">
      <c r="A25" s="57"/>
      <c r="B25" s="5"/>
      <c r="C25" s="32">
        <v>0</v>
      </c>
      <c r="D25" s="5"/>
      <c r="E25" s="23">
        <f t="shared" si="0"/>
        <v>0</v>
      </c>
      <c r="F25" s="24">
        <f t="shared" si="1"/>
        <v>0</v>
      </c>
      <c r="G25" s="33"/>
      <c r="H25" s="24">
        <f t="shared" si="2"/>
        <v>0</v>
      </c>
      <c r="I25" s="5"/>
      <c r="J25" s="30"/>
      <c r="K25" s="5"/>
      <c r="L25" s="30"/>
      <c r="M25" s="31"/>
      <c r="N25" s="5"/>
      <c r="O25" s="5"/>
      <c r="P25" s="6"/>
      <c r="Q25" s="6"/>
      <c r="R25" s="5"/>
    </row>
    <row r="26" spans="1:18" x14ac:dyDescent="0.3">
      <c r="A26" s="57"/>
      <c r="B26" s="5"/>
      <c r="C26" s="32">
        <v>0</v>
      </c>
      <c r="D26" s="5"/>
      <c r="E26" s="23">
        <f t="shared" si="0"/>
        <v>0</v>
      </c>
      <c r="F26" s="24">
        <f t="shared" si="1"/>
        <v>0</v>
      </c>
      <c r="G26" s="33"/>
      <c r="H26" s="24">
        <f t="shared" si="2"/>
        <v>0</v>
      </c>
      <c r="I26" s="5"/>
      <c r="J26" s="30"/>
      <c r="K26" s="5"/>
      <c r="L26" s="30"/>
      <c r="M26" s="31"/>
      <c r="N26" s="5"/>
      <c r="O26" s="5"/>
      <c r="P26" s="6"/>
      <c r="Q26" s="6"/>
      <c r="R26" s="5"/>
    </row>
    <row r="27" spans="1:18" x14ac:dyDescent="0.3">
      <c r="A27" s="57"/>
      <c r="B27" s="5"/>
      <c r="C27" s="32">
        <v>0</v>
      </c>
      <c r="D27" s="5"/>
      <c r="E27" s="23">
        <f t="shared" si="0"/>
        <v>0</v>
      </c>
      <c r="F27" s="24">
        <f t="shared" si="1"/>
        <v>0</v>
      </c>
      <c r="G27" s="33"/>
      <c r="H27" s="24">
        <f t="shared" si="2"/>
        <v>0</v>
      </c>
      <c r="I27" s="5"/>
      <c r="J27" s="30"/>
      <c r="K27" s="5"/>
      <c r="L27" s="30"/>
      <c r="M27" s="31"/>
      <c r="N27" s="5"/>
      <c r="O27" s="5"/>
      <c r="P27" s="6"/>
      <c r="Q27" s="6"/>
      <c r="R27" s="5"/>
    </row>
    <row r="28" spans="1:18" x14ac:dyDescent="0.3">
      <c r="A28" s="57"/>
      <c r="B28" s="5"/>
      <c r="C28" s="32">
        <v>0</v>
      </c>
      <c r="D28" s="5"/>
      <c r="E28" s="23">
        <f t="shared" si="0"/>
        <v>0</v>
      </c>
      <c r="F28" s="24">
        <f t="shared" si="1"/>
        <v>0</v>
      </c>
      <c r="G28" s="33"/>
      <c r="H28" s="24">
        <f t="shared" si="2"/>
        <v>0</v>
      </c>
      <c r="I28" s="5"/>
      <c r="J28" s="30"/>
      <c r="K28" s="32"/>
      <c r="L28" s="30"/>
      <c r="M28" s="5"/>
      <c r="N28" s="5"/>
      <c r="O28" s="5"/>
      <c r="P28" s="6"/>
      <c r="Q28" s="6"/>
      <c r="R28" s="5"/>
    </row>
    <row r="29" spans="1:18" ht="15" thickBot="1" x14ac:dyDescent="0.35">
      <c r="A29" s="57"/>
      <c r="B29" s="5"/>
      <c r="C29" s="32">
        <v>0</v>
      </c>
      <c r="D29" s="5"/>
      <c r="E29" s="23">
        <f t="shared" si="0"/>
        <v>0</v>
      </c>
      <c r="F29" s="24">
        <f t="shared" si="1"/>
        <v>0</v>
      </c>
      <c r="G29" s="33"/>
      <c r="H29" s="24">
        <f t="shared" si="2"/>
        <v>0</v>
      </c>
      <c r="I29" s="5"/>
      <c r="J29" s="30"/>
      <c r="K29" s="5"/>
      <c r="L29" s="30"/>
      <c r="M29" s="31"/>
      <c r="N29" s="5"/>
      <c r="O29" s="5"/>
      <c r="P29" s="6"/>
      <c r="Q29" s="6"/>
      <c r="R29" s="5"/>
    </row>
    <row r="30" spans="1:18" s="42" customFormat="1" ht="15" thickBot="1" x14ac:dyDescent="0.35">
      <c r="A30" s="57"/>
      <c r="B30" s="34" t="s">
        <v>24</v>
      </c>
      <c r="C30" s="35"/>
      <c r="D30" s="35"/>
      <c r="E30" s="36">
        <f>SUM(E31:E42)</f>
        <v>30000</v>
      </c>
      <c r="F30" s="36">
        <f>SUM(F42:F369)</f>
        <v>40140</v>
      </c>
      <c r="G30" s="37"/>
      <c r="H30" s="11">
        <f>SUM(H31:H42)</f>
        <v>40140</v>
      </c>
      <c r="I30" s="38"/>
      <c r="J30" s="39"/>
      <c r="K30" s="40"/>
      <c r="L30" s="39"/>
      <c r="M30" s="35"/>
      <c r="N30" s="35"/>
      <c r="O30" s="35"/>
      <c r="P30" s="41"/>
      <c r="Q30" s="41"/>
      <c r="R30" s="35"/>
    </row>
    <row r="31" spans="1:18" x14ac:dyDescent="0.3">
      <c r="A31" s="57"/>
      <c r="B31" s="21" t="s">
        <v>25</v>
      </c>
      <c r="C31" s="22">
        <v>500</v>
      </c>
      <c r="D31" s="5">
        <v>60</v>
      </c>
      <c r="E31" s="23">
        <f t="shared" ref="E31:E42" si="3">C31*D31</f>
        <v>30000</v>
      </c>
      <c r="F31" s="24">
        <f t="shared" ref="F31:F41" si="4">E31*1.338</f>
        <v>40140</v>
      </c>
      <c r="G31" s="43"/>
      <c r="H31" s="24">
        <f>F31</f>
        <v>40140</v>
      </c>
      <c r="I31" s="21" t="s">
        <v>26</v>
      </c>
      <c r="J31" s="26">
        <v>1111</v>
      </c>
      <c r="K31" s="21" t="s">
        <v>27</v>
      </c>
      <c r="L31" s="30"/>
      <c r="M31" s="44"/>
      <c r="N31" s="5"/>
      <c r="O31" s="5"/>
      <c r="P31" s="6"/>
      <c r="Q31" s="6"/>
      <c r="R31" s="5"/>
    </row>
    <row r="32" spans="1:18" x14ac:dyDescent="0.3">
      <c r="A32" s="57"/>
      <c r="B32" s="5"/>
      <c r="C32" s="32">
        <v>0</v>
      </c>
      <c r="D32" s="5"/>
      <c r="E32" s="23">
        <f t="shared" si="3"/>
        <v>0</v>
      </c>
      <c r="F32" s="24">
        <f t="shared" si="4"/>
        <v>0</v>
      </c>
      <c r="G32" s="43"/>
      <c r="H32" s="24">
        <f t="shared" ref="H32:H42" si="5">F32</f>
        <v>0</v>
      </c>
      <c r="I32" s="5"/>
      <c r="J32" s="30"/>
      <c r="K32" s="5"/>
      <c r="L32" s="30"/>
      <c r="M32" s="44"/>
      <c r="N32" s="5"/>
      <c r="O32" s="5"/>
      <c r="P32" s="6"/>
      <c r="Q32" s="6"/>
      <c r="R32" s="5"/>
    </row>
    <row r="33" spans="1:18" x14ac:dyDescent="0.3">
      <c r="A33" s="57"/>
      <c r="B33" s="5"/>
      <c r="C33" s="32">
        <v>0</v>
      </c>
      <c r="D33" s="5"/>
      <c r="E33" s="23">
        <f t="shared" si="3"/>
        <v>0</v>
      </c>
      <c r="F33" s="24">
        <f t="shared" si="4"/>
        <v>0</v>
      </c>
      <c r="G33" s="43"/>
      <c r="H33" s="24">
        <f t="shared" si="5"/>
        <v>0</v>
      </c>
      <c r="I33" s="5"/>
      <c r="J33" s="30"/>
      <c r="K33" s="5"/>
      <c r="L33" s="30"/>
      <c r="M33" s="44"/>
      <c r="N33" s="5"/>
      <c r="O33" s="5"/>
      <c r="P33" s="6"/>
      <c r="Q33" s="6"/>
      <c r="R33" s="5"/>
    </row>
    <row r="34" spans="1:18" x14ac:dyDescent="0.3">
      <c r="A34" s="57"/>
      <c r="B34" s="5"/>
      <c r="C34" s="32">
        <v>0</v>
      </c>
      <c r="D34" s="5"/>
      <c r="E34" s="23">
        <f t="shared" si="3"/>
        <v>0</v>
      </c>
      <c r="F34" s="24">
        <f t="shared" si="4"/>
        <v>0</v>
      </c>
      <c r="G34" s="43"/>
      <c r="H34" s="24">
        <f t="shared" si="5"/>
        <v>0</v>
      </c>
      <c r="I34" s="5"/>
      <c r="J34" s="30"/>
      <c r="K34" s="5"/>
      <c r="L34" s="30"/>
      <c r="M34" s="44"/>
      <c r="N34" s="5"/>
      <c r="O34" s="5"/>
      <c r="P34" s="6"/>
      <c r="Q34" s="6"/>
      <c r="R34" s="5"/>
    </row>
    <row r="35" spans="1:18" x14ac:dyDescent="0.3">
      <c r="A35" s="57"/>
      <c r="B35" s="5"/>
      <c r="C35" s="32">
        <v>0</v>
      </c>
      <c r="D35" s="5"/>
      <c r="E35" s="23">
        <f t="shared" si="3"/>
        <v>0</v>
      </c>
      <c r="F35" s="24">
        <f t="shared" si="4"/>
        <v>0</v>
      </c>
      <c r="G35" s="43"/>
      <c r="H35" s="24">
        <f t="shared" si="5"/>
        <v>0</v>
      </c>
      <c r="I35" s="5"/>
      <c r="J35" s="30"/>
      <c r="K35" s="5"/>
      <c r="L35" s="30"/>
      <c r="M35" s="44"/>
      <c r="N35" s="5"/>
      <c r="O35" s="5"/>
      <c r="P35" s="6"/>
      <c r="Q35" s="6"/>
      <c r="R35" s="5"/>
    </row>
    <row r="36" spans="1:18" x14ac:dyDescent="0.3">
      <c r="A36" s="57"/>
      <c r="B36" s="5"/>
      <c r="C36" s="32">
        <v>0</v>
      </c>
      <c r="D36" s="5"/>
      <c r="E36" s="23">
        <f t="shared" si="3"/>
        <v>0</v>
      </c>
      <c r="F36" s="24">
        <f t="shared" si="4"/>
        <v>0</v>
      </c>
      <c r="G36" s="43"/>
      <c r="H36" s="24">
        <f t="shared" si="5"/>
        <v>0</v>
      </c>
      <c r="I36" s="5"/>
      <c r="J36" s="30"/>
      <c r="K36" s="5"/>
      <c r="L36" s="30"/>
      <c r="M36" s="44"/>
      <c r="N36" s="5"/>
      <c r="O36" s="5"/>
      <c r="P36" s="6"/>
      <c r="Q36" s="6"/>
      <c r="R36" s="5"/>
    </row>
    <row r="37" spans="1:18" x14ac:dyDescent="0.3">
      <c r="A37" s="57"/>
      <c r="B37" s="5"/>
      <c r="C37" s="32">
        <v>0</v>
      </c>
      <c r="D37" s="5"/>
      <c r="E37" s="23">
        <f t="shared" si="3"/>
        <v>0</v>
      </c>
      <c r="F37" s="24">
        <f t="shared" si="4"/>
        <v>0</v>
      </c>
      <c r="G37" s="43"/>
      <c r="H37" s="24">
        <f t="shared" si="5"/>
        <v>0</v>
      </c>
      <c r="I37" s="5"/>
      <c r="J37" s="30"/>
      <c r="K37" s="32"/>
      <c r="L37" s="30"/>
      <c r="M37" s="5"/>
      <c r="N37" s="5"/>
      <c r="O37" s="5"/>
      <c r="P37" s="6"/>
      <c r="Q37" s="6"/>
      <c r="R37" s="5"/>
    </row>
    <row r="38" spans="1:18" x14ac:dyDescent="0.3">
      <c r="A38" s="57"/>
      <c r="B38" s="5"/>
      <c r="C38" s="32">
        <v>0</v>
      </c>
      <c r="D38" s="5"/>
      <c r="E38" s="23">
        <f t="shared" si="3"/>
        <v>0</v>
      </c>
      <c r="F38" s="24">
        <f t="shared" si="4"/>
        <v>0</v>
      </c>
      <c r="G38" s="43"/>
      <c r="H38" s="24">
        <f t="shared" si="5"/>
        <v>0</v>
      </c>
      <c r="I38" s="5"/>
      <c r="J38" s="30"/>
      <c r="K38" s="5"/>
      <c r="L38" s="30"/>
      <c r="M38" s="5"/>
      <c r="N38" s="5"/>
      <c r="O38" s="5"/>
      <c r="P38" s="6"/>
      <c r="Q38" s="6"/>
      <c r="R38" s="5"/>
    </row>
    <row r="39" spans="1:18" x14ac:dyDescent="0.3">
      <c r="A39" s="57"/>
      <c r="B39" s="5"/>
      <c r="C39" s="32">
        <v>0</v>
      </c>
      <c r="D39" s="5"/>
      <c r="E39" s="23">
        <f t="shared" si="3"/>
        <v>0</v>
      </c>
      <c r="F39" s="24">
        <f t="shared" si="4"/>
        <v>0</v>
      </c>
      <c r="G39" s="43"/>
      <c r="H39" s="24">
        <f t="shared" si="5"/>
        <v>0</v>
      </c>
      <c r="I39" s="5"/>
      <c r="J39" s="30"/>
      <c r="K39" s="5"/>
      <c r="L39" s="30"/>
      <c r="M39" s="44"/>
      <c r="N39" s="5"/>
      <c r="O39" s="5"/>
      <c r="P39" s="6"/>
      <c r="Q39" s="6"/>
      <c r="R39" s="5"/>
    </row>
    <row r="40" spans="1:18" x14ac:dyDescent="0.3">
      <c r="A40" s="57"/>
      <c r="B40" s="5"/>
      <c r="C40" s="32">
        <v>0</v>
      </c>
      <c r="D40" s="5"/>
      <c r="E40" s="23">
        <f t="shared" si="3"/>
        <v>0</v>
      </c>
      <c r="F40" s="24">
        <f t="shared" si="4"/>
        <v>0</v>
      </c>
      <c r="G40" s="43"/>
      <c r="H40" s="24">
        <f t="shared" si="5"/>
        <v>0</v>
      </c>
      <c r="I40" s="5"/>
      <c r="J40" s="30"/>
      <c r="K40" s="32"/>
      <c r="L40" s="30"/>
      <c r="M40" s="5"/>
      <c r="N40" s="5"/>
      <c r="O40" s="5"/>
      <c r="P40" s="6"/>
      <c r="Q40" s="6"/>
      <c r="R40" s="5"/>
    </row>
    <row r="41" spans="1:18" x14ac:dyDescent="0.3">
      <c r="A41" s="57"/>
      <c r="B41" s="5"/>
      <c r="C41" s="32">
        <v>0</v>
      </c>
      <c r="D41" s="5"/>
      <c r="E41" s="23">
        <f t="shared" si="3"/>
        <v>0</v>
      </c>
      <c r="F41" s="24">
        <f t="shared" si="4"/>
        <v>0</v>
      </c>
      <c r="G41" s="43"/>
      <c r="H41" s="24">
        <f t="shared" si="5"/>
        <v>0</v>
      </c>
      <c r="I41" s="5"/>
      <c r="J41" s="30"/>
      <c r="K41" s="5"/>
      <c r="L41" s="30"/>
      <c r="M41" s="5"/>
      <c r="N41" s="5"/>
      <c r="O41" s="5"/>
      <c r="P41" s="6"/>
      <c r="Q41" s="6"/>
      <c r="R41" s="5"/>
    </row>
    <row r="42" spans="1:18" ht="15" thickBot="1" x14ac:dyDescent="0.35">
      <c r="A42" s="57"/>
      <c r="B42" s="5"/>
      <c r="C42" s="32">
        <v>0</v>
      </c>
      <c r="D42" s="5"/>
      <c r="E42" s="23">
        <f t="shared" si="3"/>
        <v>0</v>
      </c>
      <c r="F42" s="24">
        <f t="shared" si="1"/>
        <v>0</v>
      </c>
      <c r="G42" s="43"/>
      <c r="H42" s="45">
        <f t="shared" si="5"/>
        <v>0</v>
      </c>
      <c r="I42" s="5"/>
      <c r="J42" s="30"/>
      <c r="K42" s="32"/>
      <c r="L42" s="30"/>
      <c r="M42" s="5"/>
      <c r="N42" s="5"/>
      <c r="O42" s="5"/>
      <c r="P42" s="6"/>
      <c r="Q42" s="6"/>
      <c r="R42" s="5"/>
    </row>
    <row r="43" spans="1:18" s="42" customFormat="1" ht="15" thickBot="1" x14ac:dyDescent="0.35">
      <c r="A43" s="58"/>
      <c r="B43" s="12" t="s">
        <v>28</v>
      </c>
      <c r="D43" s="46"/>
      <c r="E43" s="36">
        <f>SUM(E44:E48)</f>
        <v>10000</v>
      </c>
      <c r="F43" s="36">
        <f>SUM(F44:F48)</f>
        <v>0</v>
      </c>
      <c r="G43" s="37"/>
      <c r="H43" s="47">
        <f>SUM(H44:H48)</f>
        <v>10000</v>
      </c>
      <c r="I43" s="38"/>
      <c r="J43" s="39"/>
      <c r="K43" s="48"/>
      <c r="L43" s="39"/>
      <c r="M43" s="35"/>
      <c r="N43" s="35"/>
      <c r="O43" s="35"/>
      <c r="P43" s="41"/>
      <c r="Q43" s="41"/>
      <c r="R43" s="35"/>
    </row>
    <row r="44" spans="1:18" x14ac:dyDescent="0.3">
      <c r="A44" s="57"/>
      <c r="B44" s="21" t="s">
        <v>25</v>
      </c>
      <c r="C44" s="22">
        <v>500</v>
      </c>
      <c r="D44" s="21">
        <v>20</v>
      </c>
      <c r="E44" s="23">
        <f t="shared" ref="E44:E52" si="6">C44*D44</f>
        <v>10000</v>
      </c>
      <c r="F44" s="24">
        <v>0</v>
      </c>
      <c r="G44" s="43"/>
      <c r="H44" s="24">
        <f>E44</f>
        <v>10000</v>
      </c>
      <c r="I44" s="21" t="s">
        <v>26</v>
      </c>
      <c r="J44" s="30"/>
      <c r="K44" s="5"/>
      <c r="L44" s="30"/>
      <c r="M44" s="44"/>
      <c r="N44" s="5"/>
      <c r="O44" s="5"/>
      <c r="P44" s="6"/>
      <c r="Q44" s="6"/>
      <c r="R44" s="5"/>
    </row>
    <row r="45" spans="1:18" x14ac:dyDescent="0.3">
      <c r="A45" s="57"/>
      <c r="B45" s="5"/>
      <c r="C45" s="32">
        <v>0</v>
      </c>
      <c r="D45" s="5"/>
      <c r="E45" s="23">
        <f t="shared" si="6"/>
        <v>0</v>
      </c>
      <c r="F45" s="24">
        <v>0</v>
      </c>
      <c r="G45" s="43"/>
      <c r="H45" s="24">
        <f>E45</f>
        <v>0</v>
      </c>
      <c r="I45" s="5"/>
      <c r="J45" s="30"/>
      <c r="K45" s="5"/>
      <c r="L45" s="30"/>
      <c r="M45" s="44"/>
      <c r="N45" s="5"/>
      <c r="O45" s="5"/>
      <c r="P45" s="6"/>
      <c r="Q45" s="6"/>
      <c r="R45" s="5"/>
    </row>
    <row r="46" spans="1:18" x14ac:dyDescent="0.3">
      <c r="A46" s="57"/>
      <c r="B46" s="5"/>
      <c r="C46" s="32">
        <v>0</v>
      </c>
      <c r="D46" s="5"/>
      <c r="E46" s="23">
        <f t="shared" si="6"/>
        <v>0</v>
      </c>
      <c r="F46" s="24">
        <v>0</v>
      </c>
      <c r="G46" s="43"/>
      <c r="H46" s="24">
        <f>E46</f>
        <v>0</v>
      </c>
      <c r="I46" s="5"/>
      <c r="J46" s="30"/>
      <c r="K46" s="5"/>
      <c r="L46" s="30"/>
      <c r="M46" s="44"/>
      <c r="N46" s="5"/>
      <c r="O46" s="5"/>
      <c r="P46" s="6"/>
      <c r="Q46" s="6"/>
      <c r="R46" s="5"/>
    </row>
    <row r="47" spans="1:18" x14ac:dyDescent="0.3">
      <c r="A47" s="57"/>
      <c r="B47" s="5"/>
      <c r="C47" s="32">
        <v>0</v>
      </c>
      <c r="D47" s="5"/>
      <c r="E47" s="23">
        <f t="shared" si="6"/>
        <v>0</v>
      </c>
      <c r="F47" s="24">
        <v>0</v>
      </c>
      <c r="G47" s="43"/>
      <c r="H47" s="24">
        <f>E47</f>
        <v>0</v>
      </c>
      <c r="I47" s="5"/>
      <c r="J47" s="30"/>
      <c r="K47" s="5"/>
      <c r="L47" s="30"/>
      <c r="M47" s="44"/>
      <c r="N47" s="5"/>
      <c r="O47" s="5"/>
      <c r="P47" s="6"/>
      <c r="Q47" s="6"/>
      <c r="R47" s="5"/>
    </row>
    <row r="48" spans="1:18" ht="15" thickBot="1" x14ac:dyDescent="0.35">
      <c r="A48" s="57"/>
      <c r="B48" s="5"/>
      <c r="C48" s="32">
        <v>0</v>
      </c>
      <c r="D48" s="5"/>
      <c r="E48" s="23">
        <f t="shared" si="6"/>
        <v>0</v>
      </c>
      <c r="F48" s="24">
        <v>0</v>
      </c>
      <c r="G48" s="43"/>
      <c r="H48" s="24">
        <f>E48</f>
        <v>0</v>
      </c>
      <c r="I48" s="5"/>
      <c r="J48" s="30"/>
      <c r="K48" s="5"/>
      <c r="L48" s="30"/>
      <c r="M48" s="44"/>
      <c r="N48" s="5"/>
      <c r="O48" s="5"/>
      <c r="P48" s="6"/>
      <c r="Q48" s="6"/>
      <c r="R48" s="5"/>
    </row>
    <row r="49" spans="1:18" ht="15" thickBot="1" x14ac:dyDescent="0.35">
      <c r="A49" s="57"/>
      <c r="B49" s="49" t="s">
        <v>29</v>
      </c>
      <c r="C49" s="50"/>
      <c r="D49" s="35"/>
      <c r="E49" s="36">
        <f>SUM(E50:E52)</f>
        <v>15000</v>
      </c>
      <c r="F49" s="36">
        <f>SUM(F50:F52)</f>
        <v>20070</v>
      </c>
      <c r="G49" s="37"/>
      <c r="H49" s="47">
        <f>SUM(H50:H52)</f>
        <v>20070</v>
      </c>
      <c r="I49" s="5"/>
      <c r="J49" s="30"/>
      <c r="K49" s="32"/>
      <c r="L49" s="30"/>
      <c r="M49" s="5"/>
      <c r="N49" s="5"/>
      <c r="O49" s="5"/>
      <c r="P49" s="6"/>
      <c r="Q49" s="6"/>
      <c r="R49" s="5"/>
    </row>
    <row r="50" spans="1:18" x14ac:dyDescent="0.3">
      <c r="A50" s="57"/>
      <c r="B50" s="21" t="s">
        <v>25</v>
      </c>
      <c r="C50" s="22">
        <v>1500</v>
      </c>
      <c r="D50" s="21">
        <v>10</v>
      </c>
      <c r="E50" s="23">
        <f t="shared" si="6"/>
        <v>15000</v>
      </c>
      <c r="F50" s="24" cm="1">
        <f t="array" ref="F50">_xlfn.IFS(E50&gt;=10001,E50*1.338,E50&lt;=10000,E50)</f>
        <v>20070</v>
      </c>
      <c r="G50" s="43"/>
      <c r="H50" s="24">
        <f t="shared" ref="H50:H52" si="7">F50</f>
        <v>20070</v>
      </c>
      <c r="I50" s="5"/>
      <c r="J50" s="30"/>
      <c r="K50" s="5"/>
      <c r="L50" s="30"/>
      <c r="M50" s="5"/>
      <c r="N50" s="5"/>
      <c r="O50" s="5"/>
      <c r="P50" s="6"/>
      <c r="Q50" s="6"/>
      <c r="R50" s="5"/>
    </row>
    <row r="51" spans="1:18" x14ac:dyDescent="0.3">
      <c r="A51" s="57"/>
      <c r="B51" s="5"/>
      <c r="C51" s="32">
        <v>0</v>
      </c>
      <c r="D51" s="5"/>
      <c r="E51" s="23">
        <f t="shared" si="6"/>
        <v>0</v>
      </c>
      <c r="F51" s="24" cm="1">
        <f t="array" ref="F51">_xlfn.IFS(E51&gt;=10001,E51*1.338,E51&lt;=10000,E51)</f>
        <v>0</v>
      </c>
      <c r="G51" s="43"/>
      <c r="H51" s="24">
        <f t="shared" si="7"/>
        <v>0</v>
      </c>
      <c r="I51" s="5"/>
      <c r="J51" s="30"/>
      <c r="K51" s="5"/>
      <c r="L51" s="30"/>
      <c r="M51" s="44"/>
      <c r="N51" s="5"/>
      <c r="O51" s="5"/>
      <c r="P51" s="6"/>
      <c r="Q51" s="6"/>
      <c r="R51" s="5"/>
    </row>
    <row r="52" spans="1:18" x14ac:dyDescent="0.3">
      <c r="A52" s="57"/>
      <c r="B52" s="5"/>
      <c r="C52" s="32">
        <v>0</v>
      </c>
      <c r="D52" s="5"/>
      <c r="E52" s="23">
        <f t="shared" si="6"/>
        <v>0</v>
      </c>
      <c r="F52" s="24" cm="1">
        <f t="array" ref="F52">_xlfn.IFS(E52&gt;=10001,E52*1.338,E52&lt;=10000,E52)</f>
        <v>0</v>
      </c>
      <c r="G52" s="43"/>
      <c r="H52" s="24">
        <f t="shared" si="7"/>
        <v>0</v>
      </c>
      <c r="I52" s="5"/>
      <c r="J52" s="30"/>
      <c r="K52" s="32"/>
      <c r="L52" s="30"/>
      <c r="M52" s="5"/>
      <c r="N52" s="5"/>
      <c r="O52" s="5"/>
      <c r="P52" s="6"/>
      <c r="Q52" s="6"/>
      <c r="R52" s="5"/>
    </row>
    <row r="53" spans="1:18" ht="15" thickBot="1" x14ac:dyDescent="0.35">
      <c r="A53" s="3"/>
      <c r="E53" s="52"/>
      <c r="F53" s="53"/>
      <c r="G53" s="54"/>
      <c r="H53" s="52"/>
    </row>
    <row r="54" spans="1:18" ht="15" thickBot="1" x14ac:dyDescent="0.35">
      <c r="A54" s="51" t="s">
        <v>6</v>
      </c>
      <c r="B54" s="7"/>
      <c r="C54" s="8"/>
      <c r="D54" s="9"/>
      <c r="E54" s="10"/>
      <c r="F54" s="10"/>
      <c r="G54" s="9"/>
      <c r="H54" s="55">
        <f>SUM(H7,H30,H43,H49)</f>
        <v>2639170</v>
      </c>
    </row>
  </sheetData>
  <mergeCells count="18">
    <mergeCell ref="B1:D3"/>
    <mergeCell ref="B5:B6"/>
    <mergeCell ref="C5:C6"/>
    <mergeCell ref="D5:D6"/>
    <mergeCell ref="E5:E6"/>
    <mergeCell ref="R5:R6"/>
    <mergeCell ref="G5:G6"/>
    <mergeCell ref="H5:H6"/>
    <mergeCell ref="I5:I6"/>
    <mergeCell ref="J5:J6"/>
    <mergeCell ref="K5:K6"/>
    <mergeCell ref="L5:L6"/>
    <mergeCell ref="A7:A52"/>
    <mergeCell ref="M5:M6"/>
    <mergeCell ref="N5:O5"/>
    <mergeCell ref="P5:P6"/>
    <mergeCell ref="Q5:Q6"/>
    <mergeCell ref="F5:F6"/>
  </mergeCells>
  <pageMargins left="0.7" right="0.7" top="0.78740157499999996" bottom="0.78740157499999996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Osobní náklady</vt:lpstr>
    </vt:vector>
  </TitlesOfParts>
  <Company>MZP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Kamila Matoušek Bicanová</dc:creator>
  <cp:lastModifiedBy>Kamila Matoušek Bicanová</cp:lastModifiedBy>
  <dcterms:created xsi:type="dcterms:W3CDTF">2024-12-10T18:36:48Z</dcterms:created>
  <dcterms:modified xsi:type="dcterms:W3CDTF">2024-12-10T19:12:28Z</dcterms:modified>
</cp:coreProperties>
</file>